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tif" ContentType="image/tif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ischels\Documents\#MUT\XLKompendium_2025\Buchdaten\"/>
    </mc:Choice>
  </mc:AlternateContent>
  <xr:revisionPtr revIDLastSave="0" documentId="13_ncr:1_{301B4AE5-91F5-4AA1-B38A-854339B18631}" xr6:coauthVersionLast="47" xr6:coauthVersionMax="47" xr10:uidLastSave="{00000000-0000-0000-0000-000000000000}"/>
  <bookViews>
    <workbookView xWindow="-120" yWindow="-120" windowWidth="29040" windowHeight="15720" tabRatio="864" xr2:uid="{00000000-000D-0000-FFFF-FFFF00000000}"/>
  </bookViews>
  <sheets>
    <sheet name="Binär in Dezimal" sheetId="1" r:id="rId1"/>
    <sheet name="BITLVERSCHIEB()" sheetId="9" r:id="rId2"/>
    <sheet name="BITODER()" sheetId="10" r:id="rId3"/>
    <sheet name="Binär in Hexadezimal" sheetId="4" r:id="rId4"/>
    <sheet name="Dezimal in Binär" sheetId="3" r:id="rId5"/>
    <sheet name="Komplexe Zahlen" sheetId="5" r:id="rId6"/>
    <sheet name="UMWANDELN()" sheetId="8" r:id="rId7"/>
    <sheet name="Maßeinheitenrechner" sheetId="6" r:id="rId8"/>
    <sheet name="Maßeinheiten" sheetId="7" r:id="rId9"/>
  </sheets>
  <definedNames>
    <definedName name="Einheiten">OFFSET(Masseinheiten,1,1,ROWS(Masseinheiten)-1,1)</definedName>
    <definedName name="Masseinheiten">tbl_ME[Maßeinheit]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10" l="1"/>
  <c r="C6" i="10"/>
  <c r="B8" i="10"/>
  <c r="E9" i="10"/>
  <c r="E8" i="10"/>
  <c r="E7" i="10"/>
  <c r="E6" i="10"/>
  <c r="E5" i="10"/>
  <c r="E10" i="10" s="1"/>
  <c r="B7" i="10"/>
  <c r="C5" i="10"/>
  <c r="E4" i="9"/>
  <c r="D4" i="9"/>
  <c r="D5" i="6" l="1"/>
  <c r="E5" i="6"/>
  <c r="F5" i="6" s="1"/>
  <c r="D6" i="6"/>
  <c r="E6" i="6"/>
  <c r="D7" i="6"/>
  <c r="E7" i="6"/>
  <c r="F7" i="6" s="1"/>
  <c r="D8" i="6"/>
  <c r="E8" i="6"/>
  <c r="D9" i="6"/>
  <c r="E9" i="6"/>
  <c r="F9" i="6" s="1"/>
  <c r="D10" i="6"/>
  <c r="E10" i="6"/>
  <c r="D11" i="6"/>
  <c r="E11" i="6"/>
  <c r="F11" i="6" s="1"/>
  <c r="D12" i="6"/>
  <c r="E12" i="6"/>
  <c r="F12" i="6" s="1"/>
  <c r="D13" i="6"/>
  <c r="E13" i="6"/>
  <c r="F13" i="6" s="1"/>
  <c r="D14" i="6"/>
  <c r="E14" i="6"/>
  <c r="F14" i="6" s="1"/>
  <c r="D15" i="6"/>
  <c r="E15" i="6"/>
  <c r="D16" i="6"/>
  <c r="E16" i="6"/>
  <c r="F16" i="6" s="1"/>
  <c r="D17" i="6"/>
  <c r="E17" i="6"/>
  <c r="F17" i="6" s="1"/>
  <c r="D18" i="6"/>
  <c r="E18" i="6"/>
  <c r="F18" i="6" s="1"/>
  <c r="D19" i="6"/>
  <c r="E19" i="6"/>
  <c r="F19" i="6" s="1"/>
  <c r="D20" i="6"/>
  <c r="E20" i="6"/>
  <c r="F20" i="6" s="1"/>
  <c r="D21" i="6"/>
  <c r="E21" i="6"/>
  <c r="F21" i="6" s="1"/>
  <c r="E4" i="6"/>
  <c r="D4" i="6"/>
  <c r="F15" i="6"/>
  <c r="E5" i="8"/>
  <c r="F5" i="8"/>
  <c r="E6" i="8"/>
  <c r="F6" i="8"/>
  <c r="E7" i="8"/>
  <c r="F7" i="8"/>
  <c r="E8" i="8"/>
  <c r="F8" i="8"/>
  <c r="E9" i="8"/>
  <c r="F9" i="8"/>
  <c r="E10" i="8"/>
  <c r="F10" i="8"/>
  <c r="E11" i="8"/>
  <c r="F11" i="8"/>
  <c r="E12" i="8"/>
  <c r="F12" i="8"/>
  <c r="E13" i="8"/>
  <c r="F13" i="8"/>
  <c r="E14" i="8"/>
  <c r="F14" i="8"/>
  <c r="E15" i="8"/>
  <c r="F15" i="8"/>
  <c r="E16" i="8"/>
  <c r="F16" i="8"/>
  <c r="E17" i="8"/>
  <c r="F17" i="8"/>
  <c r="E18" i="8"/>
  <c r="F18" i="8"/>
  <c r="E19" i="8"/>
  <c r="F19" i="8"/>
  <c r="E20" i="8"/>
  <c r="F20" i="8"/>
  <c r="E21" i="8"/>
  <c r="F21" i="8"/>
  <c r="E22" i="8"/>
  <c r="F22" i="8"/>
  <c r="F8" i="6" l="1"/>
  <c r="F10" i="6"/>
  <c r="F6" i="6"/>
  <c r="F4" i="6"/>
  <c r="B3" i="5"/>
  <c r="B4" i="5" s="1"/>
  <c r="E2" i="3"/>
  <c r="F2" i="3" s="1"/>
  <c r="E3" i="3"/>
  <c r="F3" i="3" s="1"/>
  <c r="E4" i="3"/>
  <c r="F4" i="3" s="1"/>
  <c r="E5" i="3"/>
  <c r="F5" i="3" s="1"/>
  <c r="E6" i="3"/>
  <c r="F6" i="3" s="1"/>
  <c r="E7" i="3"/>
  <c r="F7" i="3" s="1"/>
  <c r="E8" i="3"/>
  <c r="F8" i="3" s="1"/>
  <c r="E9" i="3"/>
  <c r="F9" i="3" s="1"/>
  <c r="E10" i="3"/>
  <c r="F10" i="3" s="1"/>
  <c r="C2" i="3"/>
  <c r="D2" i="3" s="1"/>
  <c r="C3" i="3"/>
  <c r="D3" i="3" s="1"/>
  <c r="C4" i="3"/>
  <c r="D4" i="3" s="1"/>
  <c r="C5" i="3"/>
  <c r="D5" i="3" s="1"/>
  <c r="C6" i="3"/>
  <c r="D6" i="3" s="1"/>
  <c r="C7" i="3"/>
  <c r="D7" i="3" s="1"/>
  <c r="C8" i="3"/>
  <c r="D8" i="3" s="1"/>
  <c r="C9" i="3"/>
  <c r="D9" i="3" s="1"/>
  <c r="C10" i="3"/>
  <c r="D10" i="3" s="1"/>
  <c r="E1" i="3"/>
  <c r="F1" i="3" s="1"/>
  <c r="C1" i="3"/>
  <c r="D1" i="3" s="1"/>
  <c r="A2" i="3"/>
  <c r="B2" i="3" s="1"/>
  <c r="A3" i="3"/>
  <c r="B3" i="3" s="1"/>
  <c r="A4" i="3"/>
  <c r="B4" i="3" s="1"/>
  <c r="A5" i="3"/>
  <c r="B5" i="3" s="1"/>
  <c r="A6" i="3"/>
  <c r="B6" i="3" s="1"/>
  <c r="A7" i="3"/>
  <c r="B7" i="3" s="1"/>
  <c r="A8" i="3"/>
  <c r="B8" i="3" s="1"/>
  <c r="A9" i="3"/>
  <c r="B9" i="3" s="1"/>
  <c r="A10" i="3"/>
  <c r="B10" i="3" s="1"/>
  <c r="A1" i="3"/>
  <c r="B1" i="3" s="1"/>
  <c r="B17" i="4"/>
  <c r="B13" i="4"/>
  <c r="B14" i="4"/>
  <c r="B15" i="4"/>
  <c r="B16" i="4"/>
  <c r="B3" i="4"/>
  <c r="B4" i="4"/>
  <c r="B5" i="4"/>
  <c r="B6" i="4"/>
  <c r="B7" i="4"/>
  <c r="B8" i="4"/>
  <c r="B9" i="4"/>
  <c r="B10" i="4"/>
  <c r="B11" i="4"/>
  <c r="B12" i="4"/>
  <c r="B2" i="4"/>
  <c r="B3" i="1"/>
  <c r="B4" i="1"/>
  <c r="B5" i="1"/>
  <c r="B6" i="1"/>
  <c r="B7" i="1"/>
  <c r="B8" i="1"/>
  <c r="B9" i="1"/>
  <c r="B10" i="1"/>
  <c r="B11" i="1"/>
  <c r="B12" i="1"/>
  <c r="B2" i="1"/>
</calcChain>
</file>

<file path=xl/sharedStrings.xml><?xml version="1.0" encoding="utf-8"?>
<sst xmlns="http://schemas.openxmlformats.org/spreadsheetml/2006/main" count="214" uniqueCount="149">
  <si>
    <t>Binärzahl</t>
  </si>
  <si>
    <t>0000000000</t>
  </si>
  <si>
    <t>0000000001</t>
  </si>
  <si>
    <t>0000000010</t>
  </si>
  <si>
    <t>0000000011</t>
  </si>
  <si>
    <t>000000100</t>
  </si>
  <si>
    <t>0000001000</t>
  </si>
  <si>
    <t>000000101</t>
  </si>
  <si>
    <t>0000000111</t>
  </si>
  <si>
    <t>0000000110</t>
  </si>
  <si>
    <t>0000001001</t>
  </si>
  <si>
    <t>0000001010</t>
  </si>
  <si>
    <t>C</t>
  </si>
  <si>
    <t>F</t>
  </si>
  <si>
    <t>Dezimalzahl</t>
  </si>
  <si>
    <t>Hexadezimalzahl</t>
  </si>
  <si>
    <t>0000001011</t>
  </si>
  <si>
    <t>0000001100</t>
  </si>
  <si>
    <t>0000001111</t>
  </si>
  <si>
    <t>0000001110</t>
  </si>
  <si>
    <t>0000001101</t>
  </si>
  <si>
    <t>x:</t>
  </si>
  <si>
    <t>y:</t>
  </si>
  <si>
    <t>z:</t>
  </si>
  <si>
    <t>Absolutwert i:</t>
  </si>
  <si>
    <t>Maßeinheitenrechner</t>
  </si>
  <si>
    <t>Menge</t>
  </si>
  <si>
    <t>Umwandeln von</t>
  </si>
  <si>
    <t>Umwandeln in</t>
  </si>
  <si>
    <t>Ergebnis</t>
  </si>
  <si>
    <t>Liter</t>
  </si>
  <si>
    <t>U.K. Pint</t>
  </si>
  <si>
    <t>Feste Meile</t>
  </si>
  <si>
    <t>Seemeile</t>
  </si>
  <si>
    <t>Gallone</t>
  </si>
  <si>
    <t>Grad Celsius</t>
  </si>
  <si>
    <t>Grad Kelvin</t>
  </si>
  <si>
    <t>Kategorie</t>
  </si>
  <si>
    <t>Maßeinheit</t>
  </si>
  <si>
    <t>Zeichen</t>
  </si>
  <si>
    <t>Entfernungen</t>
  </si>
  <si>
    <r>
      <t>Å</t>
    </r>
    <r>
      <rPr>
        <sz val="11"/>
        <color theme="1"/>
        <rFont val="Calibri"/>
        <family val="2"/>
        <scheme val="minor"/>
      </rPr>
      <t>ngstrom</t>
    </r>
  </si>
  <si>
    <t>ang</t>
  </si>
  <si>
    <t>Druck</t>
  </si>
  <si>
    <t>Atmosphäre</t>
  </si>
  <si>
    <t>atm</t>
  </si>
  <si>
    <t>Energie</t>
  </si>
  <si>
    <t>BTU</t>
  </si>
  <si>
    <t>Kraft</t>
  </si>
  <si>
    <t>Dyne</t>
  </si>
  <si>
    <t>dyn</t>
  </si>
  <si>
    <t>Elektrovolt</t>
  </si>
  <si>
    <t>eV</t>
  </si>
  <si>
    <t>Erg</t>
  </si>
  <si>
    <t>e</t>
  </si>
  <si>
    <t>Flüssigmaße</t>
  </si>
  <si>
    <t>Esslöffel</t>
  </si>
  <si>
    <t>tbs</t>
  </si>
  <si>
    <t>mi</t>
  </si>
  <si>
    <t>Flüssigunze</t>
  </si>
  <si>
    <t>ozm</t>
  </si>
  <si>
    <t>Fuß</t>
  </si>
  <si>
    <t>ft</t>
  </si>
  <si>
    <t>Fuß-Pound</t>
  </si>
  <si>
    <t>flb</t>
  </si>
  <si>
    <t>gal</t>
  </si>
  <si>
    <t>Magnetismus</t>
  </si>
  <si>
    <t>Gauss</t>
  </si>
  <si>
    <t>ga</t>
  </si>
  <si>
    <t>Temperatur</t>
  </si>
  <si>
    <t>Grad Fahrenheit</t>
  </si>
  <si>
    <t>K</t>
  </si>
  <si>
    <t>Gewicht und Masse</t>
  </si>
  <si>
    <t>Gramm</t>
  </si>
  <si>
    <t>g</t>
  </si>
  <si>
    <t>IT-Kalorie</t>
  </si>
  <si>
    <t>cal</t>
  </si>
  <si>
    <t>Zeit</t>
  </si>
  <si>
    <t>Jahr</t>
  </si>
  <si>
    <t>yr</t>
  </si>
  <si>
    <t>Joule</t>
  </si>
  <si>
    <t>J</t>
  </si>
  <si>
    <t>l</t>
  </si>
  <si>
    <t>Meter</t>
  </si>
  <si>
    <t>m</t>
  </si>
  <si>
    <t>Minute</t>
  </si>
  <si>
    <t>mn</t>
  </si>
  <si>
    <t>mm Quecksilber</t>
  </si>
  <si>
    <t>mmHg</t>
  </si>
  <si>
    <t>Newton</t>
  </si>
  <si>
    <t>Nmi</t>
  </si>
  <si>
    <t>Pascal</t>
  </si>
  <si>
    <t>Pa</t>
  </si>
  <si>
    <t>Pferdestärke/Stunde</t>
  </si>
  <si>
    <t>Hph</t>
  </si>
  <si>
    <t>Pfund (Handelsgewicht)</t>
  </si>
  <si>
    <t>lbm</t>
  </si>
  <si>
    <t>Pica (1/72 Zoll)</t>
  </si>
  <si>
    <t>Pica</t>
  </si>
  <si>
    <t>Pound-Kraft</t>
  </si>
  <si>
    <t>lbf</t>
  </si>
  <si>
    <t>Quart</t>
  </si>
  <si>
    <t>qt</t>
  </si>
  <si>
    <t>Sekunde</t>
  </si>
  <si>
    <t>sec</t>
  </si>
  <si>
    <t>Stück</t>
  </si>
  <si>
    <t>sg</t>
  </si>
  <si>
    <t>Stunde</t>
  </si>
  <si>
    <t>hr</t>
  </si>
  <si>
    <t>Tag</t>
  </si>
  <si>
    <t>day</t>
  </si>
  <si>
    <t>Tasse</t>
  </si>
  <si>
    <t>cup</t>
  </si>
  <si>
    <t>Teelöffel</t>
  </si>
  <si>
    <t>tsp</t>
  </si>
  <si>
    <t>Tesla</t>
  </si>
  <si>
    <t>T</t>
  </si>
  <si>
    <t>Thermodynamische Kalorie</t>
  </si>
  <si>
    <t>c</t>
  </si>
  <si>
    <t>U (Atommasseeinheit)</t>
  </si>
  <si>
    <t>u</t>
  </si>
  <si>
    <t>uk_pt</t>
  </si>
  <si>
    <t>U.S. Pint</t>
  </si>
  <si>
    <t>pt</t>
  </si>
  <si>
    <t>Unze (Handelsgewicht)</t>
  </si>
  <si>
    <t>Potenziell</t>
  </si>
  <si>
    <t>Watt</t>
  </si>
  <si>
    <t>Wh</t>
  </si>
  <si>
    <t>Wattstunde</t>
  </si>
  <si>
    <t>Yard</t>
  </si>
  <si>
    <t>yd</t>
  </si>
  <si>
    <t>Zoll</t>
  </si>
  <si>
    <t>in</t>
  </si>
  <si>
    <t>Loch</t>
  </si>
  <si>
    <t>Par</t>
  </si>
  <si>
    <t>Herren</t>
  </si>
  <si>
    <t>Damen</t>
  </si>
  <si>
    <t>Herren/Damen
(Meter)</t>
  </si>
  <si>
    <t>Men/Women 
(yards)</t>
  </si>
  <si>
    <t>Pos1</t>
  </si>
  <si>
    <t>Pos2</t>
  </si>
  <si>
    <t>=B1&amp;"+"&amp;B2&amp;"i"</t>
  </si>
  <si>
    <t>Zahl</t>
  </si>
  <si>
    <t>Verschiebung</t>
  </si>
  <si>
    <t>Zahl binär</t>
  </si>
  <si>
    <t>Zahl 1</t>
  </si>
  <si>
    <t>Zahl 2</t>
  </si>
  <si>
    <t>BITODER:</t>
  </si>
  <si>
    <t>BITUND: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</si>
</sst>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sz val="10"/>
      <color indexed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0" fillId="0" borderId="0" xfId="0" quotePrefix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3" fillId="0" borderId="0" xfId="1" applyFont="1"/>
    <xf numFmtId="0" fontId="2" fillId="0" borderId="0" xfId="1"/>
    <xf numFmtId="0" fontId="4" fillId="2" borderId="1" xfId="1" applyFont="1" applyFill="1" applyBorder="1"/>
    <xf numFmtId="0" fontId="2" fillId="0" borderId="1" xfId="1" applyBorder="1"/>
    <xf numFmtId="0" fontId="5" fillId="0" borderId="0" xfId="1" applyFont="1"/>
    <xf numFmtId="0" fontId="6" fillId="0" borderId="0" xfId="1" applyFont="1"/>
    <xf numFmtId="0" fontId="7" fillId="0" borderId="0" xfId="0" applyFont="1"/>
    <xf numFmtId="0" fontId="1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8" fillId="2" borderId="1" xfId="1" applyFont="1" applyFill="1" applyBorder="1"/>
    <xf numFmtId="2" fontId="2" fillId="0" borderId="0" xfId="1" applyNumberFormat="1"/>
    <xf numFmtId="2" fontId="2" fillId="0" borderId="1" xfId="1" applyNumberFormat="1" applyBorder="1"/>
    <xf numFmtId="0" fontId="0" fillId="0" borderId="0" xfId="0" quotePrefix="1" applyAlignment="1">
      <alignment horizontal="right"/>
    </xf>
  </cellXfs>
  <cellStyles count="2">
    <cellStyle name="Standard" xfId="0" builtinId="0"/>
    <cellStyle name="Standard 2" xfId="1" xr:uid="{00000000-0005-0000-0000-000001000000}"/>
  </cellStyles>
  <dxfs count="1"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28575</xdr:colOff>
      <xdr:row>2</xdr:row>
      <xdr:rowOff>133350</xdr:rowOff>
    </xdr:from>
    <xdr:to>
      <xdr:col>5</xdr:col>
      <xdr:colOff>314325</xdr:colOff>
      <xdr:row>4</xdr:row>
      <xdr:rowOff>38100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14775" y="514350"/>
          <a:ext cx="285750" cy="2857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80597</xdr:colOff>
      <xdr:row>6</xdr:row>
      <xdr:rowOff>29308</xdr:rowOff>
    </xdr:from>
    <xdr:to>
      <xdr:col>2</xdr:col>
      <xdr:colOff>366347</xdr:colOff>
      <xdr:row>7</xdr:row>
      <xdr:rowOff>124558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04597" y="1172308"/>
          <a:ext cx="285750" cy="28575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bl_ME" displayName="tbl_ME" ref="A1:C49" totalsRowShown="0" headerRowDxfId="0" headerRowCellStyle="Standard 2" dataCellStyle="Standard 2">
  <tableColumns count="3">
    <tableColumn id="1" xr3:uid="{00000000-0010-0000-0000-000001000000}" name="Kategorie" dataCellStyle="Standard 2"/>
    <tableColumn id="2" xr3:uid="{00000000-0010-0000-0000-000002000000}" name="Maßeinheit" dataCellStyle="Standard 2"/>
    <tableColumn id="3" xr3:uid="{00000000-0010-0000-0000-000003000000}" name="Zeichen" dataCellStyle="Standard 2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/>
  <dimension ref="A1:B12"/>
  <sheetViews>
    <sheetView tabSelected="1" workbookViewId="0">
      <selection activeCell="B2" sqref="B2"/>
    </sheetView>
  </sheetViews>
  <sheetFormatPr baseColWidth="10" defaultRowHeight="15" x14ac:dyDescent="0.25"/>
  <cols>
    <col min="1" max="1" width="14.28515625" customWidth="1"/>
    <col min="2" max="2" width="11" customWidth="1"/>
  </cols>
  <sheetData>
    <row r="1" spans="1:2" x14ac:dyDescent="0.25">
      <c r="A1" t="s">
        <v>0</v>
      </c>
      <c r="B1" t="s">
        <v>14</v>
      </c>
    </row>
    <row r="2" spans="1:2" x14ac:dyDescent="0.25">
      <c r="A2" s="1" t="s">
        <v>1</v>
      </c>
      <c r="B2">
        <f>BIN2DEC(A2)</f>
        <v>0</v>
      </c>
    </row>
    <row r="3" spans="1:2" x14ac:dyDescent="0.25">
      <c r="A3" s="1" t="s">
        <v>2</v>
      </c>
      <c r="B3">
        <f t="shared" ref="B3:B12" si="0">BIN2DEC(A3)</f>
        <v>1</v>
      </c>
    </row>
    <row r="4" spans="1:2" x14ac:dyDescent="0.25">
      <c r="A4" s="1" t="s">
        <v>3</v>
      </c>
      <c r="B4">
        <f t="shared" si="0"/>
        <v>2</v>
      </c>
    </row>
    <row r="5" spans="1:2" x14ac:dyDescent="0.25">
      <c r="A5" s="1" t="s">
        <v>4</v>
      </c>
      <c r="B5">
        <f t="shared" si="0"/>
        <v>3</v>
      </c>
    </row>
    <row r="6" spans="1:2" x14ac:dyDescent="0.25">
      <c r="A6" s="1" t="s">
        <v>5</v>
      </c>
      <c r="B6">
        <f t="shared" si="0"/>
        <v>4</v>
      </c>
    </row>
    <row r="7" spans="1:2" x14ac:dyDescent="0.25">
      <c r="A7" s="1" t="s">
        <v>7</v>
      </c>
      <c r="B7">
        <f t="shared" si="0"/>
        <v>5</v>
      </c>
    </row>
    <row r="8" spans="1:2" x14ac:dyDescent="0.25">
      <c r="A8" s="1" t="s">
        <v>9</v>
      </c>
      <c r="B8">
        <f t="shared" si="0"/>
        <v>6</v>
      </c>
    </row>
    <row r="9" spans="1:2" x14ac:dyDescent="0.25">
      <c r="A9" s="1" t="s">
        <v>8</v>
      </c>
      <c r="B9">
        <f t="shared" si="0"/>
        <v>7</v>
      </c>
    </row>
    <row r="10" spans="1:2" x14ac:dyDescent="0.25">
      <c r="A10" s="1" t="s">
        <v>6</v>
      </c>
      <c r="B10">
        <f t="shared" si="0"/>
        <v>8</v>
      </c>
    </row>
    <row r="11" spans="1:2" x14ac:dyDescent="0.25">
      <c r="A11" s="1" t="s">
        <v>10</v>
      </c>
      <c r="B11">
        <f t="shared" si="0"/>
        <v>9</v>
      </c>
    </row>
    <row r="12" spans="1:2" x14ac:dyDescent="0.25">
      <c r="A12" s="1" t="s">
        <v>11</v>
      </c>
      <c r="B12">
        <f t="shared" si="0"/>
        <v>10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8"/>
  <dimension ref="B3:E4"/>
  <sheetViews>
    <sheetView workbookViewId="0">
      <selection activeCell="D4" sqref="D4"/>
    </sheetView>
  </sheetViews>
  <sheetFormatPr baseColWidth="10" defaultRowHeight="15" x14ac:dyDescent="0.25"/>
  <cols>
    <col min="2" max="2" width="7" customWidth="1"/>
    <col min="3" max="3" width="17" customWidth="1"/>
  </cols>
  <sheetData>
    <row r="3" spans="2:5" x14ac:dyDescent="0.25">
      <c r="B3" t="s">
        <v>142</v>
      </c>
      <c r="C3" t="s">
        <v>143</v>
      </c>
      <c r="D3" t="s">
        <v>29</v>
      </c>
    </row>
    <row r="4" spans="2:5" x14ac:dyDescent="0.25">
      <c r="B4">
        <v>4</v>
      </c>
      <c r="C4">
        <v>2</v>
      </c>
      <c r="D4">
        <f>_xlfn.BITLSHIFT(B4,C4)</f>
        <v>16</v>
      </c>
      <c r="E4" t="str">
        <f>DEC2BIN(D4)</f>
        <v>10000</v>
      </c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9"/>
  <dimension ref="A4:F10"/>
  <sheetViews>
    <sheetView topLeftCell="A4" zoomScale="130" zoomScaleNormal="130" workbookViewId="0">
      <selection activeCell="A4" sqref="A4"/>
    </sheetView>
  </sheetViews>
  <sheetFormatPr baseColWidth="10" defaultRowHeight="15" x14ac:dyDescent="0.25"/>
  <sheetData>
    <row r="4" spans="1:6" x14ac:dyDescent="0.25">
      <c r="C4" t="s">
        <v>144</v>
      </c>
      <c r="E4" t="s">
        <v>147</v>
      </c>
      <c r="F4" t="s">
        <v>148</v>
      </c>
    </row>
    <row r="5" spans="1:6" x14ac:dyDescent="0.25">
      <c r="A5" t="s">
        <v>145</v>
      </c>
      <c r="B5">
        <v>23</v>
      </c>
      <c r="C5" t="str">
        <f>DEC2BIN(B5)</f>
        <v>10111</v>
      </c>
      <c r="E5">
        <f>2^0</f>
        <v>1</v>
      </c>
      <c r="F5">
        <f>2^1</f>
        <v>2</v>
      </c>
    </row>
    <row r="6" spans="1:6" x14ac:dyDescent="0.25">
      <c r="A6" t="s">
        <v>146</v>
      </c>
      <c r="B6">
        <v>10</v>
      </c>
      <c r="C6" t="str">
        <f>"0"&amp;DEC2BIN(B6)</f>
        <v>01010</v>
      </c>
      <c r="E6">
        <f>2^1</f>
        <v>2</v>
      </c>
    </row>
    <row r="7" spans="1:6" x14ac:dyDescent="0.25">
      <c r="A7" t="s">
        <v>147</v>
      </c>
      <c r="B7">
        <f>_xlfn.BITOR(B5,B6)</f>
        <v>31</v>
      </c>
      <c r="E7">
        <f>2^2</f>
        <v>4</v>
      </c>
    </row>
    <row r="8" spans="1:6" x14ac:dyDescent="0.25">
      <c r="A8" t="s">
        <v>148</v>
      </c>
      <c r="B8">
        <f>_xlfn.BITAND(B5,B6)</f>
        <v>2</v>
      </c>
      <c r="E8">
        <f>2^3</f>
        <v>8</v>
      </c>
    </row>
    <row r="9" spans="1:6" x14ac:dyDescent="0.25">
      <c r="E9">
        <f>2^4</f>
        <v>16</v>
      </c>
    </row>
    <row r="10" spans="1:6" x14ac:dyDescent="0.25">
      <c r="E10">
        <f>SUM(E5:E9)</f>
        <v>31</v>
      </c>
    </row>
  </sheetData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B17"/>
  <sheetViews>
    <sheetView workbookViewId="0">
      <selection activeCell="B2" sqref="B2"/>
    </sheetView>
  </sheetViews>
  <sheetFormatPr baseColWidth="10" defaultRowHeight="15" x14ac:dyDescent="0.25"/>
  <cols>
    <col min="1" max="1" width="14.28515625" customWidth="1"/>
    <col min="2" max="2" width="11" customWidth="1"/>
  </cols>
  <sheetData>
    <row r="1" spans="1:2" x14ac:dyDescent="0.25">
      <c r="A1" t="s">
        <v>0</v>
      </c>
      <c r="B1" t="s">
        <v>15</v>
      </c>
    </row>
    <row r="2" spans="1:2" x14ac:dyDescent="0.25">
      <c r="A2" s="1" t="s">
        <v>1</v>
      </c>
      <c r="B2" t="str">
        <f>BIN2HEX(A2)</f>
        <v>0</v>
      </c>
    </row>
    <row r="3" spans="1:2" x14ac:dyDescent="0.25">
      <c r="A3" s="1" t="s">
        <v>2</v>
      </c>
      <c r="B3" t="str">
        <f t="shared" ref="B3:B17" si="0">BIN2HEX(A3)</f>
        <v>1</v>
      </c>
    </row>
    <row r="4" spans="1:2" x14ac:dyDescent="0.25">
      <c r="A4" s="1" t="s">
        <v>3</v>
      </c>
      <c r="B4" t="str">
        <f t="shared" si="0"/>
        <v>2</v>
      </c>
    </row>
    <row r="5" spans="1:2" x14ac:dyDescent="0.25">
      <c r="A5" s="1" t="s">
        <v>4</v>
      </c>
      <c r="B5" t="str">
        <f t="shared" si="0"/>
        <v>3</v>
      </c>
    </row>
    <row r="6" spans="1:2" x14ac:dyDescent="0.25">
      <c r="A6" s="1" t="s">
        <v>5</v>
      </c>
      <c r="B6" t="str">
        <f t="shared" si="0"/>
        <v>4</v>
      </c>
    </row>
    <row r="7" spans="1:2" x14ac:dyDescent="0.25">
      <c r="A7" s="1" t="s">
        <v>7</v>
      </c>
      <c r="B7" t="str">
        <f t="shared" si="0"/>
        <v>5</v>
      </c>
    </row>
    <row r="8" spans="1:2" x14ac:dyDescent="0.25">
      <c r="A8" s="1" t="s">
        <v>9</v>
      </c>
      <c r="B8" t="str">
        <f t="shared" si="0"/>
        <v>6</v>
      </c>
    </row>
    <row r="9" spans="1:2" x14ac:dyDescent="0.25">
      <c r="A9" s="1" t="s">
        <v>8</v>
      </c>
      <c r="B9" t="str">
        <f t="shared" si="0"/>
        <v>7</v>
      </c>
    </row>
    <row r="10" spans="1:2" x14ac:dyDescent="0.25">
      <c r="A10" s="1" t="s">
        <v>6</v>
      </c>
      <c r="B10" t="str">
        <f t="shared" si="0"/>
        <v>8</v>
      </c>
    </row>
    <row r="11" spans="1:2" x14ac:dyDescent="0.25">
      <c r="A11" s="1" t="s">
        <v>10</v>
      </c>
      <c r="B11" t="str">
        <f t="shared" si="0"/>
        <v>9</v>
      </c>
    </row>
    <row r="12" spans="1:2" x14ac:dyDescent="0.25">
      <c r="A12" s="1" t="s">
        <v>11</v>
      </c>
      <c r="B12" t="str">
        <f t="shared" si="0"/>
        <v>A</v>
      </c>
    </row>
    <row r="13" spans="1:2" x14ac:dyDescent="0.25">
      <c r="A13" s="1" t="s">
        <v>16</v>
      </c>
      <c r="B13" t="str">
        <f t="shared" si="0"/>
        <v>B</v>
      </c>
    </row>
    <row r="14" spans="1:2" x14ac:dyDescent="0.25">
      <c r="A14" s="1" t="s">
        <v>17</v>
      </c>
      <c r="B14" t="str">
        <f t="shared" si="0"/>
        <v>C</v>
      </c>
    </row>
    <row r="15" spans="1:2" x14ac:dyDescent="0.25">
      <c r="A15" s="1" t="s">
        <v>20</v>
      </c>
      <c r="B15" t="str">
        <f t="shared" si="0"/>
        <v>D</v>
      </c>
    </row>
    <row r="16" spans="1:2" x14ac:dyDescent="0.25">
      <c r="A16" s="1" t="s">
        <v>19</v>
      </c>
      <c r="B16" t="str">
        <f t="shared" si="0"/>
        <v>E</v>
      </c>
    </row>
    <row r="17" spans="1:2" x14ac:dyDescent="0.25">
      <c r="A17" s="1" t="s">
        <v>18</v>
      </c>
      <c r="B17" t="str">
        <f t="shared" si="0"/>
        <v>F</v>
      </c>
    </row>
  </sheetData>
  <pageMargins left="0.7" right="0.7" top="0.78740157499999996" bottom="0.78740157499999996" header="0.3" footer="0.3"/>
  <ignoredErrors>
    <ignoredError sqref="A2:A17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5"/>
  <dimension ref="A1:F10"/>
  <sheetViews>
    <sheetView workbookViewId="0"/>
  </sheetViews>
  <sheetFormatPr baseColWidth="10" defaultRowHeight="15" x14ac:dyDescent="0.25"/>
  <cols>
    <col min="1" max="1" width="11.42578125" style="2"/>
    <col min="3" max="3" width="11.42578125" style="2"/>
    <col min="5" max="5" width="11.42578125" style="2"/>
  </cols>
  <sheetData>
    <row r="1" spans="1:6" x14ac:dyDescent="0.25">
      <c r="A1" s="2">
        <f>ROW()</f>
        <v>1</v>
      </c>
      <c r="B1" t="str">
        <f t="shared" ref="B1:B10" si="0">DEC2BIN(A1,10)</f>
        <v>0000000001</v>
      </c>
      <c r="C1" s="2">
        <f>ROW()+10</f>
        <v>11</v>
      </c>
      <c r="D1" t="str">
        <f t="shared" ref="D1:D10" si="1">DEC2BIN(C1,10)</f>
        <v>0000001011</v>
      </c>
      <c r="E1" s="2">
        <f>ROW()+20</f>
        <v>21</v>
      </c>
      <c r="F1" t="str">
        <f t="shared" ref="F1:F10" si="2">DEC2BIN(E1,10)</f>
        <v>0000010101</v>
      </c>
    </row>
    <row r="2" spans="1:6" x14ac:dyDescent="0.25">
      <c r="A2" s="2">
        <f>ROW()</f>
        <v>2</v>
      </c>
      <c r="B2" t="str">
        <f t="shared" si="0"/>
        <v>0000000010</v>
      </c>
      <c r="C2" s="2">
        <f t="shared" ref="C2:C10" si="3">ROW()+10</f>
        <v>12</v>
      </c>
      <c r="D2" t="str">
        <f t="shared" si="1"/>
        <v>0000001100</v>
      </c>
      <c r="E2" s="2">
        <f t="shared" ref="E2:E10" si="4">ROW()+20</f>
        <v>22</v>
      </c>
      <c r="F2" t="str">
        <f t="shared" si="2"/>
        <v>0000010110</v>
      </c>
    </row>
    <row r="3" spans="1:6" x14ac:dyDescent="0.25">
      <c r="A3" s="2">
        <f>ROW()</f>
        <v>3</v>
      </c>
      <c r="B3" t="str">
        <f t="shared" si="0"/>
        <v>0000000011</v>
      </c>
      <c r="C3" s="2">
        <f t="shared" si="3"/>
        <v>13</v>
      </c>
      <c r="D3" t="str">
        <f t="shared" si="1"/>
        <v>0000001101</v>
      </c>
      <c r="E3" s="2">
        <f t="shared" si="4"/>
        <v>23</v>
      </c>
      <c r="F3" t="str">
        <f t="shared" si="2"/>
        <v>0000010111</v>
      </c>
    </row>
    <row r="4" spans="1:6" x14ac:dyDescent="0.25">
      <c r="A4" s="2">
        <f>ROW()</f>
        <v>4</v>
      </c>
      <c r="B4" t="str">
        <f t="shared" si="0"/>
        <v>0000000100</v>
      </c>
      <c r="C4" s="2">
        <f t="shared" si="3"/>
        <v>14</v>
      </c>
      <c r="D4" t="str">
        <f t="shared" si="1"/>
        <v>0000001110</v>
      </c>
      <c r="E4" s="2">
        <f t="shared" si="4"/>
        <v>24</v>
      </c>
      <c r="F4" t="str">
        <f t="shared" si="2"/>
        <v>0000011000</v>
      </c>
    </row>
    <row r="5" spans="1:6" x14ac:dyDescent="0.25">
      <c r="A5" s="2">
        <f>ROW()</f>
        <v>5</v>
      </c>
      <c r="B5" t="str">
        <f t="shared" si="0"/>
        <v>0000000101</v>
      </c>
      <c r="C5" s="2">
        <f t="shared" si="3"/>
        <v>15</v>
      </c>
      <c r="D5" t="str">
        <f t="shared" si="1"/>
        <v>0000001111</v>
      </c>
      <c r="E5" s="2">
        <f t="shared" si="4"/>
        <v>25</v>
      </c>
      <c r="F5" t="str">
        <f t="shared" si="2"/>
        <v>0000011001</v>
      </c>
    </row>
    <row r="6" spans="1:6" x14ac:dyDescent="0.25">
      <c r="A6" s="2">
        <f>ROW()</f>
        <v>6</v>
      </c>
      <c r="B6" t="str">
        <f t="shared" si="0"/>
        <v>0000000110</v>
      </c>
      <c r="C6" s="2">
        <f t="shared" si="3"/>
        <v>16</v>
      </c>
      <c r="D6" t="str">
        <f t="shared" si="1"/>
        <v>0000010000</v>
      </c>
      <c r="E6" s="2">
        <f t="shared" si="4"/>
        <v>26</v>
      </c>
      <c r="F6" t="str">
        <f t="shared" si="2"/>
        <v>0000011010</v>
      </c>
    </row>
    <row r="7" spans="1:6" x14ac:dyDescent="0.25">
      <c r="A7" s="2">
        <f>ROW()</f>
        <v>7</v>
      </c>
      <c r="B7" t="str">
        <f t="shared" si="0"/>
        <v>0000000111</v>
      </c>
      <c r="C7" s="2">
        <f t="shared" si="3"/>
        <v>17</v>
      </c>
      <c r="D7" t="str">
        <f t="shared" si="1"/>
        <v>0000010001</v>
      </c>
      <c r="E7" s="2">
        <f t="shared" si="4"/>
        <v>27</v>
      </c>
      <c r="F7" t="str">
        <f t="shared" si="2"/>
        <v>0000011011</v>
      </c>
    </row>
    <row r="8" spans="1:6" x14ac:dyDescent="0.25">
      <c r="A8" s="2">
        <f>ROW()</f>
        <v>8</v>
      </c>
      <c r="B8" t="str">
        <f t="shared" si="0"/>
        <v>0000001000</v>
      </c>
      <c r="C8" s="2">
        <f t="shared" si="3"/>
        <v>18</v>
      </c>
      <c r="D8" t="str">
        <f t="shared" si="1"/>
        <v>0000010010</v>
      </c>
      <c r="E8" s="2">
        <f t="shared" si="4"/>
        <v>28</v>
      </c>
      <c r="F8" t="str">
        <f t="shared" si="2"/>
        <v>0000011100</v>
      </c>
    </row>
    <row r="9" spans="1:6" x14ac:dyDescent="0.25">
      <c r="A9" s="2">
        <f>ROW()</f>
        <v>9</v>
      </c>
      <c r="B9" t="str">
        <f t="shared" si="0"/>
        <v>0000001001</v>
      </c>
      <c r="C9" s="2">
        <f t="shared" si="3"/>
        <v>19</v>
      </c>
      <c r="D9" t="str">
        <f t="shared" si="1"/>
        <v>0000010011</v>
      </c>
      <c r="E9" s="2">
        <f t="shared" si="4"/>
        <v>29</v>
      </c>
      <c r="F9" t="str">
        <f t="shared" si="2"/>
        <v>0000011101</v>
      </c>
    </row>
    <row r="10" spans="1:6" x14ac:dyDescent="0.25">
      <c r="A10" s="2">
        <f>ROW()</f>
        <v>10</v>
      </c>
      <c r="B10" t="str">
        <f t="shared" si="0"/>
        <v>0000001010</v>
      </c>
      <c r="C10" s="2">
        <f t="shared" si="3"/>
        <v>20</v>
      </c>
      <c r="D10" t="str">
        <f t="shared" si="1"/>
        <v>0000010100</v>
      </c>
      <c r="E10" s="2">
        <f t="shared" si="4"/>
        <v>30</v>
      </c>
      <c r="F10" t="str">
        <f t="shared" si="2"/>
        <v>0000011110</v>
      </c>
    </row>
  </sheetData>
  <pageMargins left="0.7" right="0.7" top="0.78740157499999996" bottom="0.78740157499999996" header="0.3" footer="0.3"/>
  <ignoredErrors>
    <ignoredError sqref="C1:C10 E1:E10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C4"/>
  <sheetViews>
    <sheetView workbookViewId="0">
      <selection activeCell="B4" sqref="B4"/>
    </sheetView>
  </sheetViews>
  <sheetFormatPr baseColWidth="10" defaultRowHeight="15" x14ac:dyDescent="0.25"/>
  <cols>
    <col min="1" max="1" width="13.5703125" style="2" bestFit="1" customWidth="1"/>
    <col min="2" max="2" width="13" customWidth="1"/>
    <col min="3" max="3" width="17.140625" customWidth="1"/>
  </cols>
  <sheetData>
    <row r="1" spans="1:3" x14ac:dyDescent="0.25">
      <c r="A1" s="2" t="s">
        <v>21</v>
      </c>
      <c r="B1">
        <v>5</v>
      </c>
    </row>
    <row r="2" spans="1:3" x14ac:dyDescent="0.25">
      <c r="A2" s="2" t="s">
        <v>22</v>
      </c>
      <c r="B2">
        <v>12</v>
      </c>
    </row>
    <row r="3" spans="1:3" x14ac:dyDescent="0.25">
      <c r="A3" s="2" t="s">
        <v>23</v>
      </c>
      <c r="B3" s="3" t="str">
        <f>B1&amp;"+"&amp;B2&amp;"i"</f>
        <v>5+12i</v>
      </c>
      <c r="C3" s="16" t="s">
        <v>141</v>
      </c>
    </row>
    <row r="4" spans="1:3" x14ac:dyDescent="0.25">
      <c r="A4" s="2" t="s">
        <v>24</v>
      </c>
      <c r="B4">
        <f>IMABS(B3)</f>
        <v>13</v>
      </c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"/>
  <dimension ref="A1:F23"/>
  <sheetViews>
    <sheetView workbookViewId="0">
      <selection activeCell="F5" sqref="F5"/>
    </sheetView>
  </sheetViews>
  <sheetFormatPr baseColWidth="10" defaultRowHeight="15" x14ac:dyDescent="0.25"/>
  <cols>
    <col min="1" max="1" width="9.28515625" customWidth="1"/>
    <col min="5" max="5" width="14.28515625" bestFit="1" customWidth="1"/>
    <col min="6" max="6" width="15.28515625" customWidth="1"/>
  </cols>
  <sheetData>
    <row r="1" spans="1:6" ht="39.75" customHeight="1" x14ac:dyDescent="0.25"/>
    <row r="4" spans="1:6" ht="30" x14ac:dyDescent="0.25">
      <c r="A4" s="11" t="s">
        <v>133</v>
      </c>
      <c r="B4" s="11" t="s">
        <v>134</v>
      </c>
      <c r="C4" s="11" t="s">
        <v>135</v>
      </c>
      <c r="D4" s="11" t="s">
        <v>136</v>
      </c>
      <c r="E4" s="12" t="s">
        <v>137</v>
      </c>
      <c r="F4" s="12" t="s">
        <v>138</v>
      </c>
    </row>
    <row r="5" spans="1:6" x14ac:dyDescent="0.25">
      <c r="A5">
        <v>1</v>
      </c>
      <c r="B5">
        <v>4</v>
      </c>
      <c r="C5">
        <v>392</v>
      </c>
      <c r="D5">
        <v>367</v>
      </c>
      <c r="E5" t="str">
        <f>C5&amp;" / "&amp;D5</f>
        <v>392 / 367</v>
      </c>
      <c r="F5" t="str">
        <f>ROUND(CONVERT(C5,"m","yd"),0)&amp;" / "&amp;ROUND(CONVERT(D5,"m","yd"),0)</f>
        <v>429 / 401</v>
      </c>
    </row>
    <row r="6" spans="1:6" x14ac:dyDescent="0.25">
      <c r="A6">
        <v>2</v>
      </c>
      <c r="B6">
        <v>4</v>
      </c>
      <c r="C6">
        <v>349</v>
      </c>
      <c r="D6">
        <v>294</v>
      </c>
      <c r="E6" t="str">
        <f t="shared" ref="E6:E22" si="0">C6&amp;" / "&amp;D6</f>
        <v>349 / 294</v>
      </c>
      <c r="F6" t="str">
        <f t="shared" ref="F6:F22" si="1">ROUND(CONVERT(C6,"m","yd"),0)&amp;" / "&amp;ROUND(CONVERT(D6,"m","yd"),0)</f>
        <v>382 / 322</v>
      </c>
    </row>
    <row r="7" spans="1:6" x14ac:dyDescent="0.25">
      <c r="A7">
        <v>3</v>
      </c>
      <c r="B7">
        <v>4</v>
      </c>
      <c r="C7">
        <v>286</v>
      </c>
      <c r="D7">
        <v>255</v>
      </c>
      <c r="E7" t="str">
        <f t="shared" si="0"/>
        <v>286 / 255</v>
      </c>
      <c r="F7" t="str">
        <f t="shared" si="1"/>
        <v>313 / 279</v>
      </c>
    </row>
    <row r="8" spans="1:6" x14ac:dyDescent="0.25">
      <c r="A8">
        <v>4</v>
      </c>
      <c r="B8">
        <v>4</v>
      </c>
      <c r="C8">
        <v>276</v>
      </c>
      <c r="D8">
        <v>247</v>
      </c>
      <c r="E8" t="str">
        <f t="shared" si="0"/>
        <v>276 / 247</v>
      </c>
      <c r="F8" t="str">
        <f t="shared" si="1"/>
        <v>302 / 270</v>
      </c>
    </row>
    <row r="9" spans="1:6" x14ac:dyDescent="0.25">
      <c r="A9">
        <v>5</v>
      </c>
      <c r="B9">
        <v>3</v>
      </c>
      <c r="C9">
        <v>157</v>
      </c>
      <c r="D9">
        <v>141</v>
      </c>
      <c r="E9" t="str">
        <f t="shared" si="0"/>
        <v>157 / 141</v>
      </c>
      <c r="F9" t="str">
        <f t="shared" si="1"/>
        <v>172 / 154</v>
      </c>
    </row>
    <row r="10" spans="1:6" x14ac:dyDescent="0.25">
      <c r="A10">
        <v>6</v>
      </c>
      <c r="B10">
        <v>4</v>
      </c>
      <c r="C10">
        <v>399</v>
      </c>
      <c r="D10">
        <v>354</v>
      </c>
      <c r="E10" t="str">
        <f t="shared" si="0"/>
        <v>399 / 354</v>
      </c>
      <c r="F10" t="str">
        <f t="shared" si="1"/>
        <v>436 / 387</v>
      </c>
    </row>
    <row r="11" spans="1:6" x14ac:dyDescent="0.25">
      <c r="A11">
        <v>7</v>
      </c>
      <c r="B11">
        <v>5</v>
      </c>
      <c r="C11">
        <v>483</v>
      </c>
      <c r="D11">
        <v>420</v>
      </c>
      <c r="E11" t="str">
        <f t="shared" si="0"/>
        <v>483 / 420</v>
      </c>
      <c r="F11" t="str">
        <f t="shared" si="1"/>
        <v>528 / 459</v>
      </c>
    </row>
    <row r="12" spans="1:6" x14ac:dyDescent="0.25">
      <c r="A12">
        <v>8</v>
      </c>
      <c r="B12">
        <v>3</v>
      </c>
      <c r="C12">
        <v>181</v>
      </c>
      <c r="D12">
        <v>147</v>
      </c>
      <c r="E12" t="str">
        <f t="shared" si="0"/>
        <v>181 / 147</v>
      </c>
      <c r="F12" t="str">
        <f t="shared" si="1"/>
        <v>198 / 161</v>
      </c>
    </row>
    <row r="13" spans="1:6" x14ac:dyDescent="0.25">
      <c r="A13">
        <v>9</v>
      </c>
      <c r="B13">
        <v>4</v>
      </c>
      <c r="C13">
        <v>406</v>
      </c>
      <c r="D13">
        <v>372</v>
      </c>
      <c r="E13" t="str">
        <f t="shared" si="0"/>
        <v>406 / 372</v>
      </c>
      <c r="F13" t="str">
        <f t="shared" si="1"/>
        <v>444 / 407</v>
      </c>
    </row>
    <row r="14" spans="1:6" x14ac:dyDescent="0.25">
      <c r="A14">
        <v>10</v>
      </c>
      <c r="B14">
        <v>4</v>
      </c>
      <c r="C14">
        <v>406</v>
      </c>
      <c r="D14">
        <v>369</v>
      </c>
      <c r="E14" t="str">
        <f t="shared" si="0"/>
        <v>406 / 369</v>
      </c>
      <c r="F14" t="str">
        <f t="shared" si="1"/>
        <v>444 / 404</v>
      </c>
    </row>
    <row r="15" spans="1:6" x14ac:dyDescent="0.25">
      <c r="A15">
        <v>11</v>
      </c>
      <c r="B15">
        <v>5</v>
      </c>
      <c r="C15">
        <v>454</v>
      </c>
      <c r="D15">
        <v>406</v>
      </c>
      <c r="E15" t="str">
        <f t="shared" si="0"/>
        <v>454 / 406</v>
      </c>
      <c r="F15" t="str">
        <f t="shared" si="1"/>
        <v>497 / 444</v>
      </c>
    </row>
    <row r="16" spans="1:6" x14ac:dyDescent="0.25">
      <c r="A16">
        <v>12</v>
      </c>
      <c r="B16">
        <v>3</v>
      </c>
      <c r="C16">
        <v>188</v>
      </c>
      <c r="D16">
        <v>168</v>
      </c>
      <c r="E16" t="str">
        <f t="shared" si="0"/>
        <v>188 / 168</v>
      </c>
      <c r="F16" t="str">
        <f t="shared" si="1"/>
        <v>206 / 184</v>
      </c>
    </row>
    <row r="17" spans="1:6" x14ac:dyDescent="0.25">
      <c r="A17">
        <v>13</v>
      </c>
      <c r="B17">
        <v>4</v>
      </c>
      <c r="C17">
        <v>393</v>
      </c>
      <c r="D17">
        <v>355</v>
      </c>
      <c r="E17" t="str">
        <f t="shared" si="0"/>
        <v>393 / 355</v>
      </c>
      <c r="F17" t="str">
        <f t="shared" si="1"/>
        <v>430 / 388</v>
      </c>
    </row>
    <row r="18" spans="1:6" x14ac:dyDescent="0.25">
      <c r="A18">
        <v>14</v>
      </c>
      <c r="B18">
        <v>4</v>
      </c>
      <c r="C18">
        <v>373</v>
      </c>
      <c r="D18">
        <v>333</v>
      </c>
      <c r="E18" t="str">
        <f t="shared" si="0"/>
        <v>373 / 333</v>
      </c>
      <c r="F18" t="str">
        <f t="shared" si="1"/>
        <v>408 / 364</v>
      </c>
    </row>
    <row r="19" spans="1:6" x14ac:dyDescent="0.25">
      <c r="A19">
        <v>15</v>
      </c>
      <c r="B19">
        <v>5</v>
      </c>
      <c r="C19">
        <v>479</v>
      </c>
      <c r="D19">
        <v>429</v>
      </c>
      <c r="E19" t="str">
        <f t="shared" si="0"/>
        <v>479 / 429</v>
      </c>
      <c r="F19" t="str">
        <f t="shared" si="1"/>
        <v>524 / 469</v>
      </c>
    </row>
    <row r="20" spans="1:6" x14ac:dyDescent="0.25">
      <c r="A20">
        <v>16</v>
      </c>
      <c r="B20">
        <v>4</v>
      </c>
      <c r="C20">
        <v>317</v>
      </c>
      <c r="D20">
        <v>282</v>
      </c>
      <c r="E20" t="str">
        <f t="shared" si="0"/>
        <v>317 / 282</v>
      </c>
      <c r="F20" t="str">
        <f t="shared" si="1"/>
        <v>347 / 308</v>
      </c>
    </row>
    <row r="21" spans="1:6" x14ac:dyDescent="0.25">
      <c r="A21">
        <v>17</v>
      </c>
      <c r="B21">
        <v>3</v>
      </c>
      <c r="C21">
        <v>158</v>
      </c>
      <c r="D21">
        <v>140</v>
      </c>
      <c r="E21" t="str">
        <f t="shared" si="0"/>
        <v>158 / 140</v>
      </c>
      <c r="F21" t="str">
        <f t="shared" si="1"/>
        <v>173 / 153</v>
      </c>
    </row>
    <row r="22" spans="1:6" x14ac:dyDescent="0.25">
      <c r="A22">
        <v>18</v>
      </c>
      <c r="B22">
        <v>5</v>
      </c>
      <c r="C22">
        <v>439</v>
      </c>
      <c r="D22">
        <v>396</v>
      </c>
      <c r="E22" t="str">
        <f t="shared" si="0"/>
        <v>439 / 396</v>
      </c>
      <c r="F22" t="str">
        <f t="shared" si="1"/>
        <v>480 / 433</v>
      </c>
    </row>
    <row r="23" spans="1:6" x14ac:dyDescent="0.25">
      <c r="D23" s="10"/>
    </row>
  </sheetData>
  <pageMargins left="0.7" right="0.7" top="0.78740157499999996" bottom="0.78740157499999996" header="0.3" footer="0.3"/>
  <pageSetup paperSize="9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"/>
  <dimension ref="A1:F21"/>
  <sheetViews>
    <sheetView workbookViewId="0">
      <selection activeCell="C4" sqref="C4"/>
    </sheetView>
  </sheetViews>
  <sheetFormatPr baseColWidth="10" defaultRowHeight="12.75" x14ac:dyDescent="0.2"/>
  <cols>
    <col min="1" max="1" width="7.28515625" style="5" customWidth="1"/>
    <col min="2" max="2" width="18.28515625" style="5" customWidth="1"/>
    <col min="3" max="3" width="21.140625" style="5" customWidth="1"/>
    <col min="4" max="5" width="6" style="5" customWidth="1"/>
    <col min="6" max="6" width="9.28515625" style="5" customWidth="1"/>
    <col min="7" max="16384" width="11.42578125" style="5"/>
  </cols>
  <sheetData>
    <row r="1" spans="1:6" ht="15.75" x14ac:dyDescent="0.25">
      <c r="A1" s="4" t="s">
        <v>25</v>
      </c>
    </row>
    <row r="3" spans="1:6" x14ac:dyDescent="0.2">
      <c r="A3" s="6" t="s">
        <v>26</v>
      </c>
      <c r="B3" s="6" t="s">
        <v>27</v>
      </c>
      <c r="C3" s="6" t="s">
        <v>28</v>
      </c>
      <c r="D3" s="13" t="s">
        <v>139</v>
      </c>
      <c r="E3" s="13" t="s">
        <v>140</v>
      </c>
      <c r="F3" s="6" t="s">
        <v>29</v>
      </c>
    </row>
    <row r="4" spans="1:6" x14ac:dyDescent="0.2">
      <c r="A4" s="5">
        <v>1</v>
      </c>
      <c r="B4" s="5" t="s">
        <v>30</v>
      </c>
      <c r="C4" s="5" t="s">
        <v>126</v>
      </c>
      <c r="D4" s="5">
        <f>IFERROR(MATCH(B4,tbl_ME[Maßeinheit],0),"")</f>
        <v>21</v>
      </c>
      <c r="E4" s="5">
        <f>IFERROR(MATCH(C4,tbl_ME[Maßeinheit],0),"")</f>
        <v>45</v>
      </c>
      <c r="F4" s="14" t="str">
        <f>IFERROR(CONVERT(A4,INDEX(tbl_ME[Zeichen],D4,1),INDEX(tbl_ME[Zeichen],E4,1)),"")</f>
        <v/>
      </c>
    </row>
    <row r="5" spans="1:6" x14ac:dyDescent="0.2">
      <c r="A5" s="5">
        <v>12</v>
      </c>
      <c r="B5" s="5" t="s">
        <v>32</v>
      </c>
      <c r="C5" s="5" t="s">
        <v>33</v>
      </c>
      <c r="D5" s="5">
        <f>IFERROR(MATCH(B5,tbl_ME[Maßeinheit],0),"")</f>
        <v>8</v>
      </c>
      <c r="E5" s="5">
        <f>IFERROR(MATCH(C5,tbl_ME[Maßeinheit],0),"")</f>
        <v>32</v>
      </c>
      <c r="F5" s="14">
        <f>IFERROR(CONVERT(A5,INDEX(tbl_ME[Zeichen],D5,1),INDEX(tbl_ME[Zeichen],E5,1)),"")</f>
        <v>10.427714902807775</v>
      </c>
    </row>
    <row r="6" spans="1:6" x14ac:dyDescent="0.2">
      <c r="A6" s="5">
        <v>20</v>
      </c>
      <c r="B6" s="5" t="s">
        <v>34</v>
      </c>
      <c r="C6" s="5" t="s">
        <v>30</v>
      </c>
      <c r="D6" s="5">
        <f>IFERROR(MATCH(B6,tbl_ME[Maßeinheit],0),"")</f>
        <v>12</v>
      </c>
      <c r="E6" s="5">
        <f>IFERROR(MATCH(C6,tbl_ME[Maßeinheit],0),"")</f>
        <v>21</v>
      </c>
      <c r="F6" s="14">
        <f>IFERROR(CONVERT(A6,INDEX(tbl_ME[Zeichen],D6,1),INDEX(tbl_ME[Zeichen],E6,1)),"")</f>
        <v>75.708235680000001</v>
      </c>
    </row>
    <row r="7" spans="1:6" x14ac:dyDescent="0.2">
      <c r="A7" s="5">
        <v>12.5</v>
      </c>
      <c r="B7" s="5" t="s">
        <v>35</v>
      </c>
      <c r="C7" s="5" t="s">
        <v>36</v>
      </c>
      <c r="D7" s="5">
        <f>IFERROR(MATCH(B7,tbl_ME[Maßeinheit],0),"")</f>
        <v>14</v>
      </c>
      <c r="E7" s="5">
        <f>IFERROR(MATCH(C7,tbl_ME[Maßeinheit],0),"")</f>
        <v>16</v>
      </c>
      <c r="F7" s="14">
        <f>IFERROR(CONVERT(A7,INDEX(tbl_ME[Zeichen],D7,1),INDEX(tbl_ME[Zeichen],E7,1)),"")</f>
        <v>285.64999999999998</v>
      </c>
    </row>
    <row r="8" spans="1:6" x14ac:dyDescent="0.2">
      <c r="D8" s="5" t="str">
        <f>IFERROR(MATCH(B8,tbl_ME[Maßeinheit],0),"")</f>
        <v/>
      </c>
      <c r="E8" s="5" t="str">
        <f>IFERROR(MATCH(C8,tbl_ME[Maßeinheit],0),"")</f>
        <v/>
      </c>
      <c r="F8" s="14" t="str">
        <f>IFERROR(CONVERT(A8,INDEX(tbl_ME[Zeichen],D8,1),INDEX(tbl_ME[Zeichen],E8,1)),"")</f>
        <v/>
      </c>
    </row>
    <row r="9" spans="1:6" x14ac:dyDescent="0.2">
      <c r="D9" s="5" t="str">
        <f>IFERROR(MATCH(B9,tbl_ME[Maßeinheit],0),"")</f>
        <v/>
      </c>
      <c r="E9" s="5" t="str">
        <f>IFERROR(MATCH(C9,tbl_ME[Maßeinheit],0),"")</f>
        <v/>
      </c>
      <c r="F9" s="14" t="str">
        <f>IFERROR(CONVERT(A9,INDEX(tbl_ME[Zeichen],D9,1),INDEX(tbl_ME[Zeichen],E9,1)),"")</f>
        <v/>
      </c>
    </row>
    <row r="10" spans="1:6" x14ac:dyDescent="0.2">
      <c r="D10" s="5" t="str">
        <f>IFERROR(MATCH(B10,tbl_ME[Maßeinheit],0),"")</f>
        <v/>
      </c>
      <c r="E10" s="5" t="str">
        <f>IFERROR(MATCH(C10,tbl_ME[Maßeinheit],0),"")</f>
        <v/>
      </c>
      <c r="F10" s="14" t="str">
        <f>IFERROR(CONVERT(A10,INDEX(tbl_ME[Zeichen],D10,1),INDEX(tbl_ME[Zeichen],E10,1)),"")</f>
        <v/>
      </c>
    </row>
    <row r="11" spans="1:6" x14ac:dyDescent="0.2">
      <c r="D11" s="5" t="str">
        <f>IFERROR(MATCH(B11,tbl_ME[Maßeinheit],0),"")</f>
        <v/>
      </c>
      <c r="E11" s="5" t="str">
        <f>IFERROR(MATCH(C11,tbl_ME[Maßeinheit],0),"")</f>
        <v/>
      </c>
      <c r="F11" s="14" t="str">
        <f>IFERROR(CONVERT(A11,INDEX(tbl_ME[Zeichen],D11,1),INDEX(tbl_ME[Zeichen],E11,1)),"")</f>
        <v/>
      </c>
    </row>
    <row r="12" spans="1:6" x14ac:dyDescent="0.2">
      <c r="D12" s="5" t="str">
        <f>IFERROR(MATCH(B12,tbl_ME[Maßeinheit],0),"")</f>
        <v/>
      </c>
      <c r="E12" s="5" t="str">
        <f>IFERROR(MATCH(C12,tbl_ME[Maßeinheit],0),"")</f>
        <v/>
      </c>
      <c r="F12" s="14" t="str">
        <f>IFERROR(CONVERT(A12,INDEX(tbl_ME[Zeichen],D12,1),INDEX(tbl_ME[Zeichen],E12,1)),"")</f>
        <v/>
      </c>
    </row>
    <row r="13" spans="1:6" x14ac:dyDescent="0.2">
      <c r="D13" s="5" t="str">
        <f>IFERROR(MATCH(B13,tbl_ME[Maßeinheit],0),"")</f>
        <v/>
      </c>
      <c r="E13" s="5" t="str">
        <f>IFERROR(MATCH(C13,tbl_ME[Maßeinheit],0),"")</f>
        <v/>
      </c>
      <c r="F13" s="14" t="str">
        <f>IFERROR(CONVERT(A13,INDEX(tbl_ME[Zeichen],D13,1),INDEX(tbl_ME[Zeichen],E13,1)),"")</f>
        <v/>
      </c>
    </row>
    <row r="14" spans="1:6" x14ac:dyDescent="0.2">
      <c r="D14" s="5" t="str">
        <f>IFERROR(MATCH(B14,tbl_ME[Maßeinheit],0),"")</f>
        <v/>
      </c>
      <c r="E14" s="5" t="str">
        <f>IFERROR(MATCH(C14,tbl_ME[Maßeinheit],0),"")</f>
        <v/>
      </c>
      <c r="F14" s="14" t="str">
        <f>IFERROR(CONVERT(A14,INDEX(tbl_ME[Zeichen],D14,1),INDEX(tbl_ME[Zeichen],E14,1)),"")</f>
        <v/>
      </c>
    </row>
    <row r="15" spans="1:6" x14ac:dyDescent="0.2">
      <c r="D15" s="5" t="str">
        <f>IFERROR(MATCH(B15,tbl_ME[Maßeinheit],0),"")</f>
        <v/>
      </c>
      <c r="E15" s="5" t="str">
        <f>IFERROR(MATCH(C15,tbl_ME[Maßeinheit],0),"")</f>
        <v/>
      </c>
      <c r="F15" s="14" t="str">
        <f>IFERROR(CONVERT(A15,INDEX(tbl_ME[Zeichen],D15,1),INDEX(tbl_ME[Zeichen],E15,1)),"")</f>
        <v/>
      </c>
    </row>
    <row r="16" spans="1:6" x14ac:dyDescent="0.2">
      <c r="D16" s="5" t="str">
        <f>IFERROR(MATCH(B16,tbl_ME[Maßeinheit],0),"")</f>
        <v/>
      </c>
      <c r="E16" s="5" t="str">
        <f>IFERROR(MATCH(C16,tbl_ME[Maßeinheit],0),"")</f>
        <v/>
      </c>
      <c r="F16" s="14" t="str">
        <f>IFERROR(CONVERT(A16,INDEX(tbl_ME[Zeichen],D16,1),INDEX(tbl_ME[Zeichen],E16,1)),"")</f>
        <v/>
      </c>
    </row>
    <row r="17" spans="1:6" x14ac:dyDescent="0.2">
      <c r="D17" s="5" t="str">
        <f>IFERROR(MATCH(B17,tbl_ME[Maßeinheit],0),"")</f>
        <v/>
      </c>
      <c r="E17" s="5" t="str">
        <f>IFERROR(MATCH(C17,tbl_ME[Maßeinheit],0),"")</f>
        <v/>
      </c>
      <c r="F17" s="14" t="str">
        <f>IFERROR(CONVERT(A17,INDEX(tbl_ME[Zeichen],D17,1),INDEX(tbl_ME[Zeichen],E17,1)),"")</f>
        <v/>
      </c>
    </row>
    <row r="18" spans="1:6" x14ac:dyDescent="0.2">
      <c r="D18" s="5" t="str">
        <f>IFERROR(MATCH(B18,tbl_ME[Maßeinheit],0),"")</f>
        <v/>
      </c>
      <c r="E18" s="5" t="str">
        <f>IFERROR(MATCH(C18,tbl_ME[Maßeinheit],0),"")</f>
        <v/>
      </c>
      <c r="F18" s="14" t="str">
        <f>IFERROR(CONVERT(A18,INDEX(tbl_ME[Zeichen],D18,1),INDEX(tbl_ME[Zeichen],E18,1)),"")</f>
        <v/>
      </c>
    </row>
    <row r="19" spans="1:6" x14ac:dyDescent="0.2">
      <c r="D19" s="5" t="str">
        <f>IFERROR(MATCH(B19,tbl_ME[Maßeinheit],0),"")</f>
        <v/>
      </c>
      <c r="E19" s="5" t="str">
        <f>IFERROR(MATCH(C19,tbl_ME[Maßeinheit],0),"")</f>
        <v/>
      </c>
      <c r="F19" s="14" t="str">
        <f>IFERROR(CONVERT(A19,INDEX(tbl_ME[Zeichen],D19,1),INDEX(tbl_ME[Zeichen],E19,1)),"")</f>
        <v/>
      </c>
    </row>
    <row r="20" spans="1:6" x14ac:dyDescent="0.2">
      <c r="D20" s="5" t="str">
        <f>IFERROR(MATCH(B20,tbl_ME[Maßeinheit],0),"")</f>
        <v/>
      </c>
      <c r="E20" s="5" t="str">
        <f>IFERROR(MATCH(C20,tbl_ME[Maßeinheit],0),"")</f>
        <v/>
      </c>
      <c r="F20" s="14" t="str">
        <f>IFERROR(CONVERT(A20,INDEX(tbl_ME[Zeichen],D20,1),INDEX(tbl_ME[Zeichen],E20,1)),"")</f>
        <v/>
      </c>
    </row>
    <row r="21" spans="1:6" x14ac:dyDescent="0.2">
      <c r="A21" s="7"/>
      <c r="B21" s="7"/>
      <c r="C21" s="7"/>
      <c r="D21" s="7" t="str">
        <f>IFERROR(MATCH(B21,tbl_ME[Maßeinheit],0),"")</f>
        <v/>
      </c>
      <c r="E21" s="7" t="str">
        <f>IFERROR(MATCH(C21,tbl_ME[Maßeinheit],0),"")</f>
        <v/>
      </c>
      <c r="F21" s="15" t="str">
        <f>IFERROR(CONVERT(A21,INDEX(tbl_ME[Zeichen],D21,1),INDEX(tbl_ME[Zeichen],E21,1)),"")</f>
        <v/>
      </c>
    </row>
  </sheetData>
  <dataValidations count="1">
    <dataValidation type="list" allowBlank="1" showInputMessage="1" showErrorMessage="1" sqref="B4:B21 C4:C21" xr:uid="{00000000-0002-0000-0800-000000000000}">
      <formula1>Masseinheiten</formula1>
    </dataValidation>
  </dataValidations>
  <pageMargins left="0.78740157499999996" right="0.78740157499999996" top="0.984251969" bottom="0.984251969" header="0.4921259845" footer="0.492125984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"/>
  <dimension ref="A1:C49"/>
  <sheetViews>
    <sheetView workbookViewId="0">
      <selection activeCell="A2" sqref="A2"/>
    </sheetView>
  </sheetViews>
  <sheetFormatPr baseColWidth="10" defaultRowHeight="12.75" x14ac:dyDescent="0.2"/>
  <cols>
    <col min="1" max="1" width="17.5703125" style="5" bestFit="1" customWidth="1"/>
    <col min="2" max="2" width="23.7109375" style="5" bestFit="1" customWidth="1"/>
    <col min="3" max="3" width="10.5703125" style="5" customWidth="1"/>
    <col min="4" max="16384" width="11.42578125" style="5"/>
  </cols>
  <sheetData>
    <row r="1" spans="1:3" x14ac:dyDescent="0.2">
      <c r="A1" s="8" t="s">
        <v>37</v>
      </c>
      <c r="B1" s="8" t="s">
        <v>38</v>
      </c>
      <c r="C1" s="8" t="s">
        <v>39</v>
      </c>
    </row>
    <row r="2" spans="1:3" ht="15" x14ac:dyDescent="0.25">
      <c r="A2" s="5" t="s">
        <v>40</v>
      </c>
      <c r="B2" s="9" t="s">
        <v>41</v>
      </c>
      <c r="C2" s="5" t="s">
        <v>42</v>
      </c>
    </row>
    <row r="3" spans="1:3" x14ac:dyDescent="0.2">
      <c r="A3" s="5" t="s">
        <v>43</v>
      </c>
      <c r="B3" s="5" t="s">
        <v>44</v>
      </c>
      <c r="C3" s="5" t="s">
        <v>45</v>
      </c>
    </row>
    <row r="4" spans="1:3" x14ac:dyDescent="0.2">
      <c r="A4" s="5" t="s">
        <v>46</v>
      </c>
      <c r="B4" s="5" t="s">
        <v>47</v>
      </c>
      <c r="C4" s="5" t="s">
        <v>47</v>
      </c>
    </row>
    <row r="5" spans="1:3" x14ac:dyDescent="0.2">
      <c r="A5" s="5" t="s">
        <v>48</v>
      </c>
      <c r="B5" s="5" t="s">
        <v>49</v>
      </c>
      <c r="C5" s="5" t="s">
        <v>50</v>
      </c>
    </row>
    <row r="6" spans="1:3" x14ac:dyDescent="0.2">
      <c r="A6" s="9" t="s">
        <v>46</v>
      </c>
      <c r="B6" s="5" t="s">
        <v>51</v>
      </c>
      <c r="C6" s="5" t="s">
        <v>52</v>
      </c>
    </row>
    <row r="7" spans="1:3" x14ac:dyDescent="0.2">
      <c r="A7" s="5" t="s">
        <v>46</v>
      </c>
      <c r="B7" s="5" t="s">
        <v>53</v>
      </c>
      <c r="C7" s="5" t="s">
        <v>54</v>
      </c>
    </row>
    <row r="8" spans="1:3" x14ac:dyDescent="0.2">
      <c r="A8" s="5" t="s">
        <v>55</v>
      </c>
      <c r="B8" s="5" t="s">
        <v>56</v>
      </c>
      <c r="C8" s="5" t="s">
        <v>57</v>
      </c>
    </row>
    <row r="9" spans="1:3" x14ac:dyDescent="0.2">
      <c r="A9" s="5" t="s">
        <v>40</v>
      </c>
      <c r="B9" s="5" t="s">
        <v>32</v>
      </c>
      <c r="C9" s="5" t="s">
        <v>58</v>
      </c>
    </row>
    <row r="10" spans="1:3" x14ac:dyDescent="0.2">
      <c r="A10" s="5" t="s">
        <v>55</v>
      </c>
      <c r="B10" s="5" t="s">
        <v>59</v>
      </c>
      <c r="C10" s="5" t="s">
        <v>60</v>
      </c>
    </row>
    <row r="11" spans="1:3" x14ac:dyDescent="0.2">
      <c r="A11" s="5" t="s">
        <v>40</v>
      </c>
      <c r="B11" s="5" t="s">
        <v>61</v>
      </c>
      <c r="C11" s="5" t="s">
        <v>62</v>
      </c>
    </row>
    <row r="12" spans="1:3" x14ac:dyDescent="0.2">
      <c r="A12" s="5" t="s">
        <v>46</v>
      </c>
      <c r="B12" s="5" t="s">
        <v>63</v>
      </c>
      <c r="C12" s="5" t="s">
        <v>64</v>
      </c>
    </row>
    <row r="13" spans="1:3" x14ac:dyDescent="0.2">
      <c r="A13" s="5" t="s">
        <v>55</v>
      </c>
      <c r="B13" s="5" t="s">
        <v>34</v>
      </c>
      <c r="C13" s="5" t="s">
        <v>65</v>
      </c>
    </row>
    <row r="14" spans="1:3" x14ac:dyDescent="0.2">
      <c r="A14" s="5" t="s">
        <v>66</v>
      </c>
      <c r="B14" s="5" t="s">
        <v>67</v>
      </c>
      <c r="C14" s="5" t="s">
        <v>68</v>
      </c>
    </row>
    <row r="15" spans="1:3" x14ac:dyDescent="0.2">
      <c r="A15" s="5" t="s">
        <v>69</v>
      </c>
      <c r="B15" s="5" t="s">
        <v>35</v>
      </c>
      <c r="C15" s="5" t="s">
        <v>12</v>
      </c>
    </row>
    <row r="16" spans="1:3" x14ac:dyDescent="0.2">
      <c r="A16" s="5" t="s">
        <v>69</v>
      </c>
      <c r="B16" s="5" t="s">
        <v>70</v>
      </c>
      <c r="C16" s="5" t="s">
        <v>13</v>
      </c>
    </row>
    <row r="17" spans="1:3" x14ac:dyDescent="0.2">
      <c r="A17" s="5" t="s">
        <v>69</v>
      </c>
      <c r="B17" s="5" t="s">
        <v>36</v>
      </c>
      <c r="C17" s="5" t="s">
        <v>71</v>
      </c>
    </row>
    <row r="18" spans="1:3" x14ac:dyDescent="0.2">
      <c r="A18" s="5" t="s">
        <v>72</v>
      </c>
      <c r="B18" s="5" t="s">
        <v>73</v>
      </c>
      <c r="C18" s="5" t="s">
        <v>74</v>
      </c>
    </row>
    <row r="19" spans="1:3" x14ac:dyDescent="0.2">
      <c r="A19" s="5" t="s">
        <v>46</v>
      </c>
      <c r="B19" s="5" t="s">
        <v>75</v>
      </c>
      <c r="C19" s="5" t="s">
        <v>76</v>
      </c>
    </row>
    <row r="20" spans="1:3" x14ac:dyDescent="0.2">
      <c r="A20" s="5" t="s">
        <v>77</v>
      </c>
      <c r="B20" s="5" t="s">
        <v>78</v>
      </c>
      <c r="C20" s="5" t="s">
        <v>79</v>
      </c>
    </row>
    <row r="21" spans="1:3" x14ac:dyDescent="0.2">
      <c r="A21" s="5" t="s">
        <v>46</v>
      </c>
      <c r="B21" s="5" t="s">
        <v>80</v>
      </c>
      <c r="C21" s="5" t="s">
        <v>81</v>
      </c>
    </row>
    <row r="22" spans="1:3" x14ac:dyDescent="0.2">
      <c r="A22" s="5" t="s">
        <v>55</v>
      </c>
      <c r="B22" s="5" t="s">
        <v>30</v>
      </c>
      <c r="C22" s="5" t="s">
        <v>82</v>
      </c>
    </row>
    <row r="23" spans="1:3" x14ac:dyDescent="0.2">
      <c r="A23" s="5" t="s">
        <v>40</v>
      </c>
      <c r="B23" s="5" t="s">
        <v>83</v>
      </c>
      <c r="C23" s="5" t="s">
        <v>84</v>
      </c>
    </row>
    <row r="24" spans="1:3" x14ac:dyDescent="0.2">
      <c r="A24" s="5" t="s">
        <v>77</v>
      </c>
      <c r="B24" s="5" t="s">
        <v>85</v>
      </c>
      <c r="C24" s="5" t="s">
        <v>86</v>
      </c>
    </row>
    <row r="25" spans="1:3" x14ac:dyDescent="0.2">
      <c r="A25" s="5" t="s">
        <v>43</v>
      </c>
      <c r="B25" s="5" t="s">
        <v>87</v>
      </c>
      <c r="C25" s="5" t="s">
        <v>88</v>
      </c>
    </row>
    <row r="26" spans="1:3" x14ac:dyDescent="0.2">
      <c r="A26" s="5" t="s">
        <v>48</v>
      </c>
      <c r="B26" s="5" t="s">
        <v>89</v>
      </c>
      <c r="C26" s="5" t="s">
        <v>90</v>
      </c>
    </row>
    <row r="27" spans="1:3" x14ac:dyDescent="0.2">
      <c r="A27" s="5" t="s">
        <v>43</v>
      </c>
      <c r="B27" s="5" t="s">
        <v>91</v>
      </c>
      <c r="C27" s="5" t="s">
        <v>92</v>
      </c>
    </row>
    <row r="28" spans="1:3" x14ac:dyDescent="0.2">
      <c r="A28" s="5" t="s">
        <v>46</v>
      </c>
      <c r="B28" s="5" t="s">
        <v>93</v>
      </c>
      <c r="C28" s="5" t="s">
        <v>94</v>
      </c>
    </row>
    <row r="29" spans="1:3" x14ac:dyDescent="0.2">
      <c r="A29" s="5" t="s">
        <v>72</v>
      </c>
      <c r="B29" s="5" t="s">
        <v>95</v>
      </c>
      <c r="C29" s="5" t="s">
        <v>96</v>
      </c>
    </row>
    <row r="30" spans="1:3" x14ac:dyDescent="0.2">
      <c r="A30" s="5" t="s">
        <v>40</v>
      </c>
      <c r="B30" s="9" t="s">
        <v>97</v>
      </c>
      <c r="C30" s="5" t="s">
        <v>98</v>
      </c>
    </row>
    <row r="31" spans="1:3" x14ac:dyDescent="0.2">
      <c r="A31" s="5" t="s">
        <v>48</v>
      </c>
      <c r="B31" s="5" t="s">
        <v>99</v>
      </c>
      <c r="C31" s="5" t="s">
        <v>100</v>
      </c>
    </row>
    <row r="32" spans="1:3" x14ac:dyDescent="0.2">
      <c r="A32" s="5" t="s">
        <v>55</v>
      </c>
      <c r="B32" s="5" t="s">
        <v>101</v>
      </c>
      <c r="C32" s="5" t="s">
        <v>102</v>
      </c>
    </row>
    <row r="33" spans="1:3" x14ac:dyDescent="0.2">
      <c r="A33" s="5" t="s">
        <v>40</v>
      </c>
      <c r="B33" s="5" t="s">
        <v>33</v>
      </c>
      <c r="C33" s="5" t="s">
        <v>90</v>
      </c>
    </row>
    <row r="34" spans="1:3" x14ac:dyDescent="0.2">
      <c r="A34" s="5" t="s">
        <v>77</v>
      </c>
      <c r="B34" s="5" t="s">
        <v>103</v>
      </c>
      <c r="C34" s="5" t="s">
        <v>104</v>
      </c>
    </row>
    <row r="35" spans="1:3" x14ac:dyDescent="0.2">
      <c r="A35" s="5" t="s">
        <v>72</v>
      </c>
      <c r="B35" s="5" t="s">
        <v>105</v>
      </c>
      <c r="C35" s="5" t="s">
        <v>106</v>
      </c>
    </row>
    <row r="36" spans="1:3" x14ac:dyDescent="0.2">
      <c r="A36" s="5" t="s">
        <v>77</v>
      </c>
      <c r="B36" s="5" t="s">
        <v>107</v>
      </c>
      <c r="C36" s="5" t="s">
        <v>108</v>
      </c>
    </row>
    <row r="37" spans="1:3" x14ac:dyDescent="0.2">
      <c r="A37" s="5" t="s">
        <v>77</v>
      </c>
      <c r="B37" s="5" t="s">
        <v>109</v>
      </c>
      <c r="C37" s="5" t="s">
        <v>110</v>
      </c>
    </row>
    <row r="38" spans="1:3" x14ac:dyDescent="0.2">
      <c r="A38" s="5" t="s">
        <v>55</v>
      </c>
      <c r="B38" s="5" t="s">
        <v>111</v>
      </c>
      <c r="C38" s="5" t="s">
        <v>112</v>
      </c>
    </row>
    <row r="39" spans="1:3" x14ac:dyDescent="0.2">
      <c r="A39" s="5" t="s">
        <v>55</v>
      </c>
      <c r="B39" s="5" t="s">
        <v>113</v>
      </c>
      <c r="C39" s="5" t="s">
        <v>114</v>
      </c>
    </row>
    <row r="40" spans="1:3" x14ac:dyDescent="0.2">
      <c r="A40" s="5" t="s">
        <v>66</v>
      </c>
      <c r="B40" s="5" t="s">
        <v>115</v>
      </c>
      <c r="C40" s="5" t="s">
        <v>116</v>
      </c>
    </row>
    <row r="41" spans="1:3" x14ac:dyDescent="0.2">
      <c r="A41" s="5" t="s">
        <v>46</v>
      </c>
      <c r="B41" s="5" t="s">
        <v>117</v>
      </c>
      <c r="C41" s="5" t="s">
        <v>118</v>
      </c>
    </row>
    <row r="42" spans="1:3" x14ac:dyDescent="0.2">
      <c r="A42" s="5" t="s">
        <v>72</v>
      </c>
      <c r="B42" s="5" t="s">
        <v>119</v>
      </c>
      <c r="C42" s="5" t="s">
        <v>120</v>
      </c>
    </row>
    <row r="43" spans="1:3" x14ac:dyDescent="0.2">
      <c r="A43" s="5" t="s">
        <v>55</v>
      </c>
      <c r="B43" s="5" t="s">
        <v>31</v>
      </c>
      <c r="C43" s="5" t="s">
        <v>121</v>
      </c>
    </row>
    <row r="44" spans="1:3" x14ac:dyDescent="0.2">
      <c r="A44" s="5" t="s">
        <v>55</v>
      </c>
      <c r="B44" s="5" t="s">
        <v>122</v>
      </c>
      <c r="C44" s="5" t="s">
        <v>123</v>
      </c>
    </row>
    <row r="45" spans="1:3" x14ac:dyDescent="0.2">
      <c r="A45" s="5" t="s">
        <v>72</v>
      </c>
      <c r="B45" s="5" t="s">
        <v>124</v>
      </c>
      <c r="C45" s="5" t="s">
        <v>60</v>
      </c>
    </row>
    <row r="46" spans="1:3" x14ac:dyDescent="0.2">
      <c r="A46" s="5" t="s">
        <v>125</v>
      </c>
      <c r="B46" s="5" t="s">
        <v>126</v>
      </c>
      <c r="C46" s="5" t="s">
        <v>127</v>
      </c>
    </row>
    <row r="47" spans="1:3" x14ac:dyDescent="0.2">
      <c r="A47" s="5" t="s">
        <v>46</v>
      </c>
      <c r="B47" s="5" t="s">
        <v>128</v>
      </c>
      <c r="C47" s="5" t="s">
        <v>127</v>
      </c>
    </row>
    <row r="48" spans="1:3" x14ac:dyDescent="0.2">
      <c r="A48" s="5" t="s">
        <v>40</v>
      </c>
      <c r="B48" s="5" t="s">
        <v>129</v>
      </c>
      <c r="C48" s="5" t="s">
        <v>130</v>
      </c>
    </row>
    <row r="49" spans="1:3" x14ac:dyDescent="0.2">
      <c r="A49" s="5" t="s">
        <v>40</v>
      </c>
      <c r="B49" s="5" t="s">
        <v>131</v>
      </c>
      <c r="C49" s="5" t="s">
        <v>132</v>
      </c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1</vt:i4>
      </vt:variant>
    </vt:vector>
  </HeadingPairs>
  <TitlesOfParts>
    <vt:vector size="10" baseType="lpstr">
      <vt:lpstr>Binär in Dezimal</vt:lpstr>
      <vt:lpstr>BITLVERSCHIEB()</vt:lpstr>
      <vt:lpstr>BITODER()</vt:lpstr>
      <vt:lpstr>Binär in Hexadezimal</vt:lpstr>
      <vt:lpstr>Dezimal in Binär</vt:lpstr>
      <vt:lpstr>Komplexe Zahlen</vt:lpstr>
      <vt:lpstr>UMWANDELN()</vt:lpstr>
      <vt:lpstr>Maßeinheitenrechner</vt:lpstr>
      <vt:lpstr>Maßeinheiten</vt:lpstr>
      <vt:lpstr>Masseinheiten</vt:lpstr>
    </vt:vector>
  </TitlesOfParts>
  <Company>Verlag Markt &amp; Technik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2010/2013 Formeln und Funktionen</dc:title>
  <dc:subject>Konstruktionsfunktionen Beispiele</dc:subject>
  <dc:creator>Ignatz Schels</dc:creator>
  <cp:lastModifiedBy>Ignatz M. Schels</cp:lastModifiedBy>
  <dcterms:created xsi:type="dcterms:W3CDTF">2007-04-07T17:12:10Z</dcterms:created>
  <dcterms:modified xsi:type="dcterms:W3CDTF">2025-12-03T11:53:53Z</dcterms:modified>
</cp:coreProperties>
</file>